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PBT\"/>
    </mc:Choice>
  </mc:AlternateContent>
  <xr:revisionPtr revIDLastSave="0" documentId="13_ncr:1_{20AB30C1-CF4F-4EDA-B947-B73A9C38D6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BT Pure MB" sheetId="1" r:id="rId1"/>
    <sheet name="PBT Cal. M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G22" i="2"/>
  <c r="F22" i="2"/>
  <c r="E22" i="2"/>
  <c r="D22" i="2"/>
  <c r="L15" i="2"/>
  <c r="K15" i="2"/>
  <c r="J15" i="2"/>
  <c r="I15" i="2"/>
  <c r="H15" i="2"/>
  <c r="G15" i="2"/>
  <c r="F15" i="2"/>
  <c r="E15" i="2"/>
  <c r="D15" i="2"/>
  <c r="L13" i="2"/>
  <c r="K13" i="2"/>
  <c r="J13" i="2"/>
  <c r="I13" i="2"/>
  <c r="H13" i="2"/>
  <c r="G13" i="2"/>
  <c r="F13" i="2"/>
  <c r="E13" i="2"/>
  <c r="D13" i="2"/>
  <c r="L9" i="2"/>
  <c r="K9" i="2"/>
  <c r="J9" i="2"/>
  <c r="I9" i="2"/>
  <c r="H9" i="2"/>
  <c r="G9" i="2"/>
  <c r="F9" i="2"/>
  <c r="E9" i="2"/>
  <c r="D9" i="2"/>
  <c r="L7" i="2"/>
  <c r="K7" i="2"/>
  <c r="J7" i="2"/>
  <c r="I7" i="2"/>
  <c r="H7" i="2"/>
  <c r="G7" i="2"/>
  <c r="F7" i="2"/>
  <c r="E7" i="2"/>
  <c r="D7" i="2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<sst xmlns="http://schemas.openxmlformats.org/spreadsheetml/2006/main" count="148" uniqueCount="58">
  <si>
    <t>MOGUL</t>
  </si>
  <si>
    <t>PBT PURE MB TEKNİK DATASI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</si>
  <si>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</si>
  <si>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</si>
  <si>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</si>
  <si>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</si>
  <si>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</si>
  <si>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50 G/SQ.M</t>
  </si>
  <si>
    <t>80 G/SQ.M</t>
  </si>
  <si>
    <t>100 G/SQ.M</t>
  </si>
  <si>
    <t>120 G/SQ.M</t>
  </si>
  <si>
    <t>200 G/SQ.M SB+MB</t>
  </si>
  <si>
    <t>BİRİM</t>
  </si>
  <si>
    <t>ALT LİMİT</t>
  </si>
  <si>
    <t xml:space="preserve">HEDEF </t>
  </si>
  <si>
    <t>ÜST LİMİT</t>
  </si>
  <si>
    <r>
      <t>AĞIRLIK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</si>
  <si>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NWSP 130.1.R0 (15)</t>
  </si>
  <si>
    <t>g/m²</t>
  </si>
  <si>
    <t>ASTM D-3776</t>
  </si>
  <si>
    <t>oz/sqyard</t>
  </si>
  <si>
    <t>KALINLIK (MM)</t>
  </si>
  <si>
    <t>NWSP 120.6.R0 (15)</t>
  </si>
  <si>
    <t>mm</t>
  </si>
  <si>
    <t>ASTM D-1777</t>
  </si>
  <si>
    <t>mils</t>
  </si>
  <si>
    <t>MD</t>
  </si>
  <si>
    <t>NWSP 110.4.R0 (15)</t>
  </si>
  <si>
    <t>N/5cm</t>
  </si>
  <si>
    <t>MUKAVEMET (N/5CM)</t>
  </si>
  <si>
    <t>CD</t>
  </si>
  <si>
    <t>ASTM D5035-90</t>
  </si>
  <si>
    <t>lbf / 2 inch</t>
  </si>
  <si>
    <t>NWSP 110.4.R0 (15) 
ASTM D5035-90</t>
  </si>
  <si>
    <t>%</t>
  </si>
  <si>
    <t>UZAMA (%)</t>
  </si>
  <si>
    <t>YAĞ EMİCİLİĞİ (%)</t>
  </si>
  <si>
    <t>NWSP 010.1.R0 (15)
ASTM D5725-99</t>
  </si>
  <si>
    <t>SU EMİCİLİĞİ (HİDROFİLİKLİ İSE) (%)</t>
  </si>
  <si>
    <r>
      <t>HAVA GEÇİRGENLİĞİ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</si>
  <si>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NWSP 070.1.R0 (15)</t>
  </si>
  <si>
    <t>L/m².s</t>
  </si>
  <si>
    <t>AIR PERMEABILITY (CFM @ 125 PA)</t>
  </si>
  <si>
    <t>ASTM D737</t>
  </si>
  <si>
    <t>CFM @125 PA</t>
  </si>
  <si>
    <t>TÜYLENME (%)</t>
  </si>
  <si>
    <t>NWSP 400.0.R1 (15)</t>
  </si>
  <si>
    <t>YIRTILMA MUKAVEMETİ (N)</t>
  </si>
  <si>
    <t>NWSP 100.2.R1 (15)</t>
  </si>
  <si>
    <t>N</t>
  </si>
  <si>
    <t>micron</t>
  </si>
  <si>
    <t>HAZIRLAYAN</t>
  </si>
  <si>
    <t>ONAYLAYAN</t>
  </si>
  <si>
    <t>K.KONTROL ŞEFİ</t>
  </si>
  <si>
    <t>KSY</t>
  </si>
  <si>
    <t>PBT PURE MB (KALENDERLİ) TEKNİK DATASI</t>
  </si>
  <si>
    <t>TEST KODLARI</t>
  </si>
  <si>
    <t>GÖZENEK BOYUTU (MICRON)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</si>
</sst>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"/>
  <sheetViews>
    <sheetView tabSelected="1" zoomScale="70" zoomScaleNormal="70" workbookViewId="0">
      <selection activeCell="Y11" sqref="Y11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18" width="9.28515625" style="1" customWidth="1"/>
    <col min="19" max="20" width="7" style="1" bestFit="1" customWidth="1"/>
    <col min="21" max="21" width="8.28515625" style="1" bestFit="1" customWidth="1"/>
    <col min="22" max="22" width="7" style="1" bestFit="1" customWidth="1"/>
    <col min="23" max="24" width="8.28515625" style="1" bestFit="1" customWidth="1"/>
    <col min="25" max="25" width="7" style="1" bestFit="1" customWidth="1"/>
    <col min="26" max="27" width="8.28515625" style="1" bestFit="1" customWidth="1"/>
    <col min="28" max="29" width="7" style="1" bestFit="1" customWidth="1"/>
    <col min="30" max="30" width="8.28515625" style="1" bestFit="1" customWidth="1"/>
    <col min="31" max="32" width="7" style="1" bestFit="1" customWidth="1"/>
    <col min="33" max="33" width="8.28515625" style="1" bestFit="1" customWidth="1"/>
    <col min="34" max="34" width="7" style="1" bestFit="1" customWidth="1"/>
    <col min="35" max="36" width="8.28515625" style="1" bestFit="1" customWidth="1"/>
    <col min="37" max="38" width="7" style="1" bestFit="1" customWidth="1"/>
    <col min="39" max="39" width="8.28515625" style="1" bestFit="1" customWidth="1"/>
    <col min="40" max="40" width="7.85546875" style="1" customWidth="1"/>
    <col min="41" max="41" width="7" style="1" bestFit="1" customWidth="1"/>
    <col min="42" max="42" width="8.140625" style="1" bestFit="1" customWidth="1"/>
    <col min="43" max="43" width="7.85546875" style="1" bestFit="1" customWidth="1"/>
    <col min="44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16384" width="9.140625" style="1"/>
  </cols>
  <sheetData>
    <row r="1" spans="1:39" ht="36" x14ac:dyDescent="0.25">
      <c r="A1" s="113" t="s">
        <v>0</v>
      </c>
      <c r="B1" s="113"/>
      <c r="C1" s="113"/>
      <c r="D1" s="113"/>
      <c r="E1" s="114" t="s">
        <v>1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95" t="s">
        <v>2</v>
      </c>
      <c r="AH1" s="95"/>
      <c r="AI1" s="95"/>
      <c r="AJ1" s="95"/>
      <c r="AK1" s="95"/>
      <c r="AL1" s="95"/>
      <c r="AM1" s="95"/>
    </row>
    <row r="2" spans="1:39" ht="26.25" x14ac:dyDescent="0.25">
      <c r="A2" s="113" t="s">
        <v>3</v>
      </c>
      <c r="B2" s="113"/>
      <c r="C2" s="113"/>
      <c r="D2" s="113"/>
      <c r="E2" s="95" t="s">
        <v>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 t="s">
        <v>5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 t="s">
        <v>6</v>
      </c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</row>
    <row r="3" spans="1:39" ht="12.75" thickBot="1" x14ac:dyDescent="0.3"/>
    <row r="4" spans="1:39" ht="35.25" customHeight="1" thickBot="1" x14ac:dyDescent="0.3">
      <c r="D4" s="107" t="s">
        <v>7</v>
      </c>
      <c r="E4" s="108"/>
      <c r="F4" s="109"/>
      <c r="G4" s="110" t="s">
        <v>8</v>
      </c>
      <c r="H4" s="111"/>
      <c r="I4" s="112"/>
      <c r="J4" s="107" t="s">
        <v>9</v>
      </c>
      <c r="K4" s="108"/>
      <c r="L4" s="109"/>
      <c r="M4" s="110" t="s">
        <v>10</v>
      </c>
      <c r="N4" s="111"/>
      <c r="O4" s="112"/>
      <c r="P4" s="107" t="s">
        <v>11</v>
      </c>
      <c r="Q4" s="108"/>
      <c r="R4" s="109"/>
    </row>
    <row r="5" spans="1:39" ht="30" customHeight="1" thickBot="1" x14ac:dyDescent="0.3">
      <c r="B5" s="2" t="s">
        <v>56</v>
      </c>
      <c r="C5" s="3" t="s">
        <v>12</v>
      </c>
      <c r="D5" s="4" t="s">
        <v>13</v>
      </c>
      <c r="E5" s="5" t="s">
        <v>14</v>
      </c>
      <c r="F5" s="6" t="s">
        <v>15</v>
      </c>
      <c r="G5" s="4" t="s">
        <v>13</v>
      </c>
      <c r="H5" s="5" t="s">
        <v>14</v>
      </c>
      <c r="I5" s="6" t="s">
        <v>15</v>
      </c>
      <c r="J5" s="4" t="s">
        <v>13</v>
      </c>
      <c r="K5" s="5" t="s">
        <v>14</v>
      </c>
      <c r="L5" s="6" t="s">
        <v>15</v>
      </c>
      <c r="M5" s="4" t="s">
        <v>13</v>
      </c>
      <c r="N5" s="5" t="s">
        <v>14</v>
      </c>
      <c r="O5" s="6" t="s">
        <v>15</v>
      </c>
      <c r="P5" s="4" t="s">
        <v>13</v>
      </c>
      <c r="Q5" s="5" t="s">
        <v>14</v>
      </c>
      <c r="R5" s="6" t="s">
        <v>15</v>
      </c>
    </row>
    <row r="6" spans="1:39" ht="24.75" thickBot="1" x14ac:dyDescent="0.3">
      <c r="A6" s="96" t="s">
        <v>16</v>
      </c>
      <c r="B6" s="7" t="s">
        <v>17</v>
      </c>
      <c r="C6" s="8" t="s">
        <v>18</v>
      </c>
      <c r="D6" s="9">
        <v>45</v>
      </c>
      <c r="E6" s="10">
        <v>50</v>
      </c>
      <c r="F6" s="11">
        <v>55</v>
      </c>
      <c r="G6" s="12">
        <v>72</v>
      </c>
      <c r="H6" s="13">
        <v>80</v>
      </c>
      <c r="I6" s="14">
        <v>88</v>
      </c>
      <c r="J6" s="9">
        <v>84</v>
      </c>
      <c r="K6" s="10">
        <v>100</v>
      </c>
      <c r="L6" s="11">
        <v>116</v>
      </c>
      <c r="M6" s="12">
        <v>108</v>
      </c>
      <c r="N6" s="13">
        <v>120</v>
      </c>
      <c r="O6" s="14">
        <v>132</v>
      </c>
      <c r="P6" s="9">
        <v>180</v>
      </c>
      <c r="Q6" s="10">
        <v>200</v>
      </c>
      <c r="R6" s="11">
        <v>220</v>
      </c>
    </row>
    <row r="7" spans="1:39" ht="15.75" thickBot="1" x14ac:dyDescent="0.3">
      <c r="A7" s="97"/>
      <c r="B7" s="7" t="s">
        <v>19</v>
      </c>
      <c r="C7" s="8" t="s">
        <v>20</v>
      </c>
      <c r="D7" s="15">
        <f>D6*0.0295</f>
        <v>1.3274999999999999</v>
      </c>
      <c r="E7" s="16">
        <f t="shared" ref="E7:R7" si="0">E6*0.0295</f>
        <v>1.4749999999999999</v>
      </c>
      <c r="F7" s="17">
        <f t="shared" si="0"/>
        <v>1.6224999999999998</v>
      </c>
      <c r="G7" s="18">
        <f t="shared" si="0"/>
        <v>2.1239999999999997</v>
      </c>
      <c r="H7" s="19">
        <f t="shared" si="0"/>
        <v>2.36</v>
      </c>
      <c r="I7" s="20">
        <f t="shared" si="0"/>
        <v>2.5960000000000001</v>
      </c>
      <c r="J7" s="15">
        <f t="shared" si="0"/>
        <v>2.4779999999999998</v>
      </c>
      <c r="K7" s="16">
        <f t="shared" si="0"/>
        <v>2.9499999999999997</v>
      </c>
      <c r="L7" s="17">
        <f t="shared" si="0"/>
        <v>3.4219999999999997</v>
      </c>
      <c r="M7" s="18">
        <f t="shared" si="0"/>
        <v>3.1859999999999999</v>
      </c>
      <c r="N7" s="19">
        <f t="shared" si="0"/>
        <v>3.54</v>
      </c>
      <c r="O7" s="20">
        <f t="shared" si="0"/>
        <v>3.8939999999999997</v>
      </c>
      <c r="P7" s="15">
        <f t="shared" si="0"/>
        <v>5.31</v>
      </c>
      <c r="Q7" s="16">
        <f t="shared" si="0"/>
        <v>5.8999999999999995</v>
      </c>
      <c r="R7" s="17">
        <f t="shared" si="0"/>
        <v>6.4899999999999993</v>
      </c>
    </row>
    <row r="8" spans="1:39" ht="24.75" thickBot="1" x14ac:dyDescent="0.3">
      <c r="A8" s="96" t="s">
        <v>21</v>
      </c>
      <c r="B8" s="7" t="s">
        <v>22</v>
      </c>
      <c r="C8" s="8" t="s">
        <v>23</v>
      </c>
      <c r="D8" s="21">
        <v>0.3</v>
      </c>
      <c r="E8" s="22">
        <v>0.4</v>
      </c>
      <c r="F8" s="23">
        <v>0.5</v>
      </c>
      <c r="G8" s="24">
        <v>0.52</v>
      </c>
      <c r="H8" s="25">
        <v>0.62</v>
      </c>
      <c r="I8" s="26">
        <v>0.72</v>
      </c>
      <c r="J8" s="21">
        <v>0.54</v>
      </c>
      <c r="K8" s="22">
        <v>0.64</v>
      </c>
      <c r="L8" s="23">
        <v>0.74</v>
      </c>
      <c r="M8" s="24">
        <v>0.7</v>
      </c>
      <c r="N8" s="25">
        <v>0.8</v>
      </c>
      <c r="O8" s="26">
        <v>0.9</v>
      </c>
      <c r="P8" s="21">
        <v>1</v>
      </c>
      <c r="Q8" s="22">
        <v>1.2</v>
      </c>
      <c r="R8" s="23">
        <v>1.35</v>
      </c>
    </row>
    <row r="9" spans="1:39" ht="15.75" thickBot="1" x14ac:dyDescent="0.3">
      <c r="A9" s="97"/>
      <c r="B9" s="7" t="s">
        <v>24</v>
      </c>
      <c r="C9" s="8" t="s">
        <v>25</v>
      </c>
      <c r="D9" s="27">
        <f>D8*39.4</f>
        <v>11.819999999999999</v>
      </c>
      <c r="E9" s="28">
        <f t="shared" ref="E9:R9" si="1">E8*39.4</f>
        <v>15.76</v>
      </c>
      <c r="F9" s="29">
        <f t="shared" si="1"/>
        <v>19.7</v>
      </c>
      <c r="G9" s="30">
        <f t="shared" si="1"/>
        <v>20.488</v>
      </c>
      <c r="H9" s="31">
        <f t="shared" si="1"/>
        <v>24.427999999999997</v>
      </c>
      <c r="I9" s="32">
        <f t="shared" si="1"/>
        <v>28.367999999999999</v>
      </c>
      <c r="J9" s="27">
        <f t="shared" si="1"/>
        <v>21.276</v>
      </c>
      <c r="K9" s="28">
        <f t="shared" si="1"/>
        <v>25.216000000000001</v>
      </c>
      <c r="L9" s="29">
        <f t="shared" si="1"/>
        <v>29.155999999999999</v>
      </c>
      <c r="M9" s="30">
        <f t="shared" si="1"/>
        <v>27.58</v>
      </c>
      <c r="N9" s="31">
        <f t="shared" si="1"/>
        <v>31.52</v>
      </c>
      <c r="O9" s="32">
        <f t="shared" si="1"/>
        <v>35.46</v>
      </c>
      <c r="P9" s="27">
        <f t="shared" si="1"/>
        <v>39.4</v>
      </c>
      <c r="Q9" s="28">
        <f t="shared" si="1"/>
        <v>47.279999999999994</v>
      </c>
      <c r="R9" s="29">
        <f t="shared" si="1"/>
        <v>53.190000000000005</v>
      </c>
    </row>
    <row r="10" spans="1:39" ht="15.75" thickBot="1" x14ac:dyDescent="0.3">
      <c r="A10" s="33" t="s">
        <v>26</v>
      </c>
      <c r="B10" s="98" t="s">
        <v>27</v>
      </c>
      <c r="C10" s="100" t="s">
        <v>28</v>
      </c>
      <c r="D10" s="34">
        <v>3</v>
      </c>
      <c r="E10" s="35">
        <v>6</v>
      </c>
      <c r="F10" s="36">
        <v>12</v>
      </c>
      <c r="G10" s="37">
        <v>4</v>
      </c>
      <c r="H10" s="38">
        <v>9</v>
      </c>
      <c r="I10" s="39">
        <v>15</v>
      </c>
      <c r="J10" s="34">
        <v>4</v>
      </c>
      <c r="K10" s="35">
        <v>9</v>
      </c>
      <c r="L10" s="36">
        <v>15</v>
      </c>
      <c r="M10" s="37">
        <v>7</v>
      </c>
      <c r="N10" s="38">
        <v>13</v>
      </c>
      <c r="O10" s="39">
        <v>20</v>
      </c>
      <c r="P10" s="34">
        <v>15</v>
      </c>
      <c r="Q10" s="35">
        <v>30</v>
      </c>
      <c r="R10" s="36">
        <v>45</v>
      </c>
    </row>
    <row r="11" spans="1:39" ht="26.25" thickBot="1" x14ac:dyDescent="0.3">
      <c r="A11" s="40" t="s">
        <v>29</v>
      </c>
      <c r="B11" s="98"/>
      <c r="C11" s="100"/>
      <c r="D11" s="41"/>
      <c r="E11" s="42"/>
      <c r="F11" s="43"/>
      <c r="G11" s="44"/>
      <c r="H11" s="45"/>
      <c r="I11" s="46"/>
      <c r="J11" s="41"/>
      <c r="K11" s="42"/>
      <c r="L11" s="43"/>
      <c r="M11" s="44"/>
      <c r="N11" s="45"/>
      <c r="O11" s="46"/>
      <c r="P11" s="41"/>
      <c r="Q11" s="42"/>
      <c r="R11" s="43"/>
    </row>
    <row r="12" spans="1:39" ht="15.75" thickBot="1" x14ac:dyDescent="0.3">
      <c r="A12" s="47" t="s">
        <v>30</v>
      </c>
      <c r="B12" s="99"/>
      <c r="C12" s="101"/>
      <c r="D12" s="41">
        <v>4</v>
      </c>
      <c r="E12" s="42">
        <v>8</v>
      </c>
      <c r="F12" s="43">
        <v>12</v>
      </c>
      <c r="G12" s="44">
        <v>13</v>
      </c>
      <c r="H12" s="45">
        <v>20</v>
      </c>
      <c r="I12" s="46">
        <v>27</v>
      </c>
      <c r="J12" s="41">
        <v>13</v>
      </c>
      <c r="K12" s="42">
        <v>20</v>
      </c>
      <c r="L12" s="43">
        <v>27</v>
      </c>
      <c r="M12" s="44">
        <v>20</v>
      </c>
      <c r="N12" s="45">
        <v>32</v>
      </c>
      <c r="O12" s="46">
        <v>40</v>
      </c>
      <c r="P12" s="41">
        <v>50</v>
      </c>
      <c r="Q12" s="42">
        <v>70</v>
      </c>
      <c r="R12" s="43">
        <v>100</v>
      </c>
    </row>
    <row r="13" spans="1:39" ht="39.950000000000003" customHeight="1" x14ac:dyDescent="0.25">
      <c r="A13" s="33" t="s">
        <v>26</v>
      </c>
      <c r="B13" s="101" t="s">
        <v>31</v>
      </c>
      <c r="C13" s="101" t="s">
        <v>32</v>
      </c>
      <c r="D13" s="48">
        <f>D10*0.225</f>
        <v>0.67500000000000004</v>
      </c>
      <c r="E13" s="49">
        <f t="shared" ref="E13:R13" si="2">E10*0.225</f>
        <v>1.35</v>
      </c>
      <c r="F13" s="50">
        <f t="shared" si="2"/>
        <v>2.7</v>
      </c>
      <c r="G13" s="51">
        <f t="shared" si="2"/>
        <v>0.9</v>
      </c>
      <c r="H13" s="52">
        <f t="shared" si="2"/>
        <v>2.0249999999999999</v>
      </c>
      <c r="I13" s="53">
        <f t="shared" si="2"/>
        <v>3.375</v>
      </c>
      <c r="J13" s="48">
        <f t="shared" si="2"/>
        <v>0.9</v>
      </c>
      <c r="K13" s="49">
        <f t="shared" si="2"/>
        <v>2.0249999999999999</v>
      </c>
      <c r="L13" s="50">
        <f t="shared" si="2"/>
        <v>3.375</v>
      </c>
      <c r="M13" s="51">
        <f t="shared" si="2"/>
        <v>1.575</v>
      </c>
      <c r="N13" s="52">
        <f t="shared" si="2"/>
        <v>2.9250000000000003</v>
      </c>
      <c r="O13" s="53">
        <f t="shared" si="2"/>
        <v>4.5</v>
      </c>
      <c r="P13" s="48">
        <f t="shared" si="2"/>
        <v>3.375</v>
      </c>
      <c r="Q13" s="49">
        <f t="shared" si="2"/>
        <v>6.75</v>
      </c>
      <c r="R13" s="50">
        <f t="shared" si="2"/>
        <v>10.125</v>
      </c>
    </row>
    <row r="14" spans="1:39" ht="25.5" x14ac:dyDescent="0.25">
      <c r="A14" s="40" t="s">
        <v>29</v>
      </c>
      <c r="B14" s="102"/>
      <c r="C14" s="102"/>
      <c r="D14" s="41"/>
      <c r="E14" s="42"/>
      <c r="F14" s="43"/>
      <c r="G14" s="44"/>
      <c r="H14" s="45"/>
      <c r="I14" s="46"/>
      <c r="J14" s="41"/>
      <c r="K14" s="42"/>
      <c r="L14" s="43"/>
      <c r="M14" s="44"/>
      <c r="N14" s="45"/>
      <c r="O14" s="46"/>
      <c r="P14" s="41"/>
      <c r="Q14" s="42"/>
      <c r="R14" s="43"/>
    </row>
    <row r="15" spans="1:39" ht="15.75" thickBot="1" x14ac:dyDescent="0.3">
      <c r="A15" s="54" t="s">
        <v>30</v>
      </c>
      <c r="B15" s="103"/>
      <c r="C15" s="103"/>
      <c r="D15" s="55">
        <f>D12*0.225</f>
        <v>0.9</v>
      </c>
      <c r="E15" s="56">
        <f t="shared" ref="E15:R15" si="3">E12*0.225</f>
        <v>1.8</v>
      </c>
      <c r="F15" s="57">
        <f t="shared" si="3"/>
        <v>2.7</v>
      </c>
      <c r="G15" s="58">
        <f t="shared" si="3"/>
        <v>2.9250000000000003</v>
      </c>
      <c r="H15" s="59">
        <f t="shared" si="3"/>
        <v>4.5</v>
      </c>
      <c r="I15" s="60">
        <f t="shared" si="3"/>
        <v>6.0750000000000002</v>
      </c>
      <c r="J15" s="55">
        <f t="shared" si="3"/>
        <v>2.9250000000000003</v>
      </c>
      <c r="K15" s="56">
        <f t="shared" si="3"/>
        <v>4.5</v>
      </c>
      <c r="L15" s="57">
        <f t="shared" si="3"/>
        <v>6.0750000000000002</v>
      </c>
      <c r="M15" s="58">
        <f t="shared" si="3"/>
        <v>4.5</v>
      </c>
      <c r="N15" s="59">
        <f t="shared" si="3"/>
        <v>7.2</v>
      </c>
      <c r="O15" s="60">
        <f t="shared" si="3"/>
        <v>9</v>
      </c>
      <c r="P15" s="55">
        <f t="shared" si="3"/>
        <v>11.25</v>
      </c>
      <c r="Q15" s="56">
        <f t="shared" si="3"/>
        <v>15.75</v>
      </c>
      <c r="R15" s="57">
        <f t="shared" si="3"/>
        <v>22.5</v>
      </c>
    </row>
    <row r="16" spans="1:39" ht="15.75" thickBot="1" x14ac:dyDescent="0.3">
      <c r="A16" s="61" t="s">
        <v>26</v>
      </c>
      <c r="B16" s="104" t="s">
        <v>33</v>
      </c>
      <c r="C16" s="103" t="s">
        <v>34</v>
      </c>
      <c r="D16" s="41">
        <v>2</v>
      </c>
      <c r="E16" s="62">
        <v>3</v>
      </c>
      <c r="F16" s="43">
        <v>8</v>
      </c>
      <c r="G16" s="44">
        <v>2</v>
      </c>
      <c r="H16" s="63">
        <v>3</v>
      </c>
      <c r="I16" s="46">
        <v>8</v>
      </c>
      <c r="J16" s="41">
        <v>2</v>
      </c>
      <c r="K16" s="62">
        <v>3</v>
      </c>
      <c r="L16" s="43">
        <v>8</v>
      </c>
      <c r="M16" s="44">
        <v>2</v>
      </c>
      <c r="N16" s="63">
        <v>3</v>
      </c>
      <c r="O16" s="46">
        <v>8</v>
      </c>
      <c r="P16" s="41">
        <v>2</v>
      </c>
      <c r="Q16" s="62">
        <v>3</v>
      </c>
      <c r="R16" s="43">
        <v>8</v>
      </c>
    </row>
    <row r="17" spans="1:38" ht="15.75" thickBot="1" x14ac:dyDescent="0.3">
      <c r="A17" s="40" t="s">
        <v>35</v>
      </c>
      <c r="B17" s="105"/>
      <c r="C17" s="100"/>
      <c r="D17" s="41"/>
      <c r="E17" s="62"/>
      <c r="F17" s="43"/>
      <c r="G17" s="44"/>
      <c r="H17" s="63"/>
      <c r="I17" s="46"/>
      <c r="J17" s="41"/>
      <c r="K17" s="62"/>
      <c r="L17" s="43"/>
      <c r="M17" s="44"/>
      <c r="N17" s="63"/>
      <c r="O17" s="46"/>
      <c r="P17" s="41"/>
      <c r="Q17" s="62"/>
      <c r="R17" s="43"/>
    </row>
    <row r="18" spans="1:38" ht="15.75" thickBot="1" x14ac:dyDescent="0.3">
      <c r="A18" s="47" t="s">
        <v>30</v>
      </c>
      <c r="B18" s="106"/>
      <c r="C18" s="100"/>
      <c r="D18" s="41">
        <v>20</v>
      </c>
      <c r="E18" s="62">
        <v>29</v>
      </c>
      <c r="F18" s="43">
        <v>40</v>
      </c>
      <c r="G18" s="44">
        <v>15</v>
      </c>
      <c r="H18" s="63">
        <v>30</v>
      </c>
      <c r="I18" s="46">
        <v>45</v>
      </c>
      <c r="J18" s="41">
        <v>15</v>
      </c>
      <c r="K18" s="62">
        <v>30</v>
      </c>
      <c r="L18" s="43">
        <v>45</v>
      </c>
      <c r="M18" s="44">
        <v>18</v>
      </c>
      <c r="N18" s="63">
        <v>33</v>
      </c>
      <c r="O18" s="46">
        <v>50</v>
      </c>
      <c r="P18" s="41">
        <v>35</v>
      </c>
      <c r="Q18" s="62">
        <v>50</v>
      </c>
      <c r="R18" s="43">
        <v>68</v>
      </c>
    </row>
    <row r="19" spans="1:38" ht="48.75" thickBot="1" x14ac:dyDescent="0.3">
      <c r="A19" s="64" t="s">
        <v>36</v>
      </c>
      <c r="B19" s="65" t="s">
        <v>37</v>
      </c>
      <c r="C19" s="8" t="s">
        <v>34</v>
      </c>
      <c r="D19" s="66"/>
      <c r="E19" s="67"/>
      <c r="F19" s="68"/>
      <c r="G19" s="69"/>
      <c r="H19" s="70"/>
      <c r="I19" s="71"/>
      <c r="J19" s="66"/>
      <c r="K19" s="67"/>
      <c r="L19" s="68"/>
      <c r="M19" s="69"/>
      <c r="N19" s="70"/>
      <c r="O19" s="71"/>
      <c r="P19" s="66"/>
      <c r="Q19" s="67"/>
      <c r="R19" s="68"/>
    </row>
    <row r="20" spans="1:38" ht="48.75" thickBot="1" x14ac:dyDescent="0.3">
      <c r="A20" s="64" t="s">
        <v>38</v>
      </c>
      <c r="B20" s="65" t="s">
        <v>37</v>
      </c>
      <c r="C20" s="8" t="s">
        <v>34</v>
      </c>
      <c r="D20" s="66"/>
      <c r="E20" s="67"/>
      <c r="F20" s="68"/>
      <c r="G20" s="69"/>
      <c r="H20" s="70"/>
      <c r="I20" s="71"/>
      <c r="J20" s="66"/>
      <c r="K20" s="67"/>
      <c r="L20" s="68"/>
      <c r="M20" s="69"/>
      <c r="N20" s="70"/>
      <c r="O20" s="71"/>
      <c r="P20" s="66"/>
      <c r="Q20" s="67"/>
      <c r="R20" s="68"/>
    </row>
    <row r="21" spans="1:38" ht="26.25" thickBot="1" x14ac:dyDescent="0.3">
      <c r="A21" s="64" t="s">
        <v>39</v>
      </c>
      <c r="B21" s="72" t="s">
        <v>40</v>
      </c>
      <c r="C21" s="8" t="s">
        <v>41</v>
      </c>
      <c r="D21" s="66">
        <v>750</v>
      </c>
      <c r="E21" s="67">
        <v>920</v>
      </c>
      <c r="F21" s="68">
        <v>1050</v>
      </c>
      <c r="G21" s="69">
        <v>270</v>
      </c>
      <c r="H21" s="70">
        <v>450</v>
      </c>
      <c r="I21" s="71">
        <v>630</v>
      </c>
      <c r="J21" s="66">
        <v>215</v>
      </c>
      <c r="K21" s="67">
        <v>315</v>
      </c>
      <c r="L21" s="68">
        <v>415</v>
      </c>
      <c r="M21" s="69">
        <v>130</v>
      </c>
      <c r="N21" s="70">
        <v>250</v>
      </c>
      <c r="O21" s="71">
        <v>430</v>
      </c>
      <c r="P21" s="66">
        <v>70</v>
      </c>
      <c r="Q21" s="67">
        <v>150</v>
      </c>
      <c r="R21" s="68">
        <v>280</v>
      </c>
    </row>
    <row r="22" spans="1:38" ht="26.25" thickBot="1" x14ac:dyDescent="0.3">
      <c r="A22" s="64" t="s">
        <v>42</v>
      </c>
      <c r="B22" s="72" t="s">
        <v>43</v>
      </c>
      <c r="C22" s="8" t="s">
        <v>44</v>
      </c>
      <c r="D22" s="73">
        <f t="shared" ref="D22:R22" si="4">D21*0.1968426</f>
        <v>147.63195000000002</v>
      </c>
      <c r="E22" s="74">
        <f t="shared" si="4"/>
        <v>181.095192</v>
      </c>
      <c r="F22" s="75">
        <f t="shared" si="4"/>
        <v>206.68473</v>
      </c>
      <c r="G22" s="76">
        <f t="shared" si="4"/>
        <v>53.147502000000003</v>
      </c>
      <c r="H22" s="77">
        <f t="shared" si="4"/>
        <v>88.579170000000005</v>
      </c>
      <c r="I22" s="78">
        <f t="shared" si="4"/>
        <v>124.01083800000001</v>
      </c>
      <c r="J22" s="73">
        <f t="shared" si="4"/>
        <v>42.321159000000002</v>
      </c>
      <c r="K22" s="74">
        <f t="shared" si="4"/>
        <v>62.005419000000003</v>
      </c>
      <c r="L22" s="75">
        <f t="shared" si="4"/>
        <v>81.689678999999998</v>
      </c>
      <c r="M22" s="76">
        <f t="shared" si="4"/>
        <v>25.589538000000001</v>
      </c>
      <c r="N22" s="77">
        <f t="shared" si="4"/>
        <v>49.210650000000001</v>
      </c>
      <c r="O22" s="78">
        <f t="shared" si="4"/>
        <v>84.642318000000003</v>
      </c>
      <c r="P22" s="73">
        <f t="shared" si="4"/>
        <v>13.778982000000001</v>
      </c>
      <c r="Q22" s="74">
        <f t="shared" si="4"/>
        <v>29.526389999999999</v>
      </c>
      <c r="R22" s="75">
        <f t="shared" si="4"/>
        <v>55.115928000000004</v>
      </c>
    </row>
    <row r="23" spans="1:38" ht="24.75" thickBot="1" x14ac:dyDescent="0.3">
      <c r="A23" s="64" t="s">
        <v>45</v>
      </c>
      <c r="B23" s="7" t="s">
        <v>46</v>
      </c>
      <c r="C23" s="8" t="s">
        <v>34</v>
      </c>
      <c r="D23" s="66"/>
      <c r="E23" s="67"/>
      <c r="F23" s="68"/>
      <c r="G23" s="69"/>
      <c r="H23" s="70"/>
      <c r="I23" s="71"/>
      <c r="J23" s="66"/>
      <c r="K23" s="67"/>
      <c r="L23" s="68"/>
      <c r="M23" s="69"/>
      <c r="N23" s="70"/>
      <c r="O23" s="71"/>
      <c r="P23" s="66"/>
      <c r="Q23" s="67"/>
      <c r="R23" s="68"/>
    </row>
    <row r="24" spans="1:38" ht="26.25" thickBot="1" x14ac:dyDescent="0.3">
      <c r="A24" s="64" t="s">
        <v>47</v>
      </c>
      <c r="B24" s="79" t="s">
        <v>48</v>
      </c>
      <c r="C24" s="80" t="s">
        <v>49</v>
      </c>
      <c r="D24" s="66"/>
      <c r="E24" s="67"/>
      <c r="F24" s="68"/>
      <c r="G24" s="69"/>
      <c r="H24" s="70"/>
      <c r="I24" s="71"/>
      <c r="J24" s="66"/>
      <c r="K24" s="67"/>
      <c r="L24" s="68"/>
      <c r="M24" s="69"/>
      <c r="N24" s="70"/>
      <c r="O24" s="71"/>
      <c r="P24" s="66"/>
      <c r="Q24" s="67"/>
      <c r="R24" s="68"/>
    </row>
    <row r="25" spans="1:38" ht="26.25" thickBot="1" x14ac:dyDescent="0.3">
      <c r="A25" s="64" t="s">
        <v>57</v>
      </c>
      <c r="B25" s="2"/>
      <c r="C25" s="81" t="s">
        <v>50</v>
      </c>
      <c r="D25" s="82"/>
      <c r="E25" s="83"/>
      <c r="F25" s="84"/>
      <c r="G25" s="85"/>
      <c r="H25" s="86"/>
      <c r="I25" s="87"/>
      <c r="J25" s="88"/>
      <c r="K25" s="89"/>
      <c r="L25" s="90"/>
      <c r="M25" s="85"/>
      <c r="N25" s="86"/>
      <c r="O25" s="87"/>
      <c r="P25" s="82"/>
      <c r="Q25" s="83"/>
      <c r="R25" s="84"/>
    </row>
    <row r="29" spans="1:38" x14ac:dyDescent="0.25">
      <c r="AE29" s="94" t="s">
        <v>51</v>
      </c>
      <c r="AF29" s="94"/>
      <c r="AG29" s="94"/>
      <c r="AH29" s="94"/>
      <c r="AI29" s="94" t="s">
        <v>52</v>
      </c>
      <c r="AJ29" s="94"/>
      <c r="AK29" s="94"/>
      <c r="AL29" s="94"/>
    </row>
    <row r="30" spans="1:38" x14ac:dyDescent="0.25">
      <c r="AE30" s="94"/>
      <c r="AF30" s="94"/>
      <c r="AG30" s="94"/>
      <c r="AH30" s="94"/>
      <c r="AI30" s="94"/>
      <c r="AJ30" s="94"/>
      <c r="AK30" s="94"/>
      <c r="AL30" s="94"/>
    </row>
    <row r="31" spans="1:38" x14ac:dyDescent="0.25">
      <c r="AE31" s="94"/>
      <c r="AF31" s="94"/>
      <c r="AG31" s="94"/>
      <c r="AH31" s="94"/>
      <c r="AI31" s="94"/>
      <c r="AJ31" s="94"/>
      <c r="AK31" s="94"/>
      <c r="AL31" s="94"/>
    </row>
    <row r="32" spans="1:38" x14ac:dyDescent="0.25">
      <c r="AE32" s="95" t="s">
        <v>53</v>
      </c>
      <c r="AF32" s="95"/>
      <c r="AG32" s="95"/>
      <c r="AH32" s="95"/>
      <c r="AI32" s="95" t="s">
        <v>54</v>
      </c>
      <c r="AJ32" s="95"/>
      <c r="AK32" s="95"/>
      <c r="AL32" s="95"/>
    </row>
    <row r="33" spans="31:38" x14ac:dyDescent="0.25">
      <c r="AE33" s="95"/>
      <c r="AF33" s="95"/>
      <c r="AG33" s="95"/>
      <c r="AH33" s="95"/>
      <c r="AI33" s="95"/>
      <c r="AJ33" s="95"/>
      <c r="AK33" s="95"/>
      <c r="AL33" s="95"/>
    </row>
    <row r="34" spans="31:38" x14ac:dyDescent="0.25">
      <c r="AE34" s="95"/>
      <c r="AF34" s="95"/>
      <c r="AG34" s="95"/>
      <c r="AH34" s="95"/>
      <c r="AI34" s="95"/>
      <c r="AJ34" s="95"/>
      <c r="AK34" s="95"/>
      <c r="AL34" s="95"/>
    </row>
  </sheetData>
  <mergeCells count="24">
    <mergeCell ref="A6:A7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M4:O4"/>
    <mergeCell ref="P4:R4"/>
    <mergeCell ref="AE29:AH31"/>
    <mergeCell ref="AI29:AL31"/>
    <mergeCell ref="AE32:AH34"/>
    <mergeCell ref="AI32:AL34"/>
    <mergeCell ref="A8:A9"/>
    <mergeCell ref="B10:B12"/>
    <mergeCell ref="C10:C12"/>
    <mergeCell ref="B13:B15"/>
    <mergeCell ref="C13:C15"/>
    <mergeCell ref="B16:B18"/>
    <mergeCell ref="C16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52B9-B138-4DCC-AA0D-6A9D151881B8}">
  <dimension ref="A1:AM34"/>
  <sheetViews>
    <sheetView zoomScale="70" zoomScaleNormal="70" workbookViewId="0">
      <selection activeCell="AA14" sqref="AA14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12" width="11.28515625" style="1" customWidth="1"/>
    <col min="13" max="20" width="7" style="1" bestFit="1" customWidth="1"/>
    <col min="21" max="21" width="8.28515625" style="1" bestFit="1" customWidth="1"/>
    <col min="22" max="22" width="7" style="1" bestFit="1" customWidth="1"/>
    <col min="23" max="24" width="8.28515625" style="1" bestFit="1" customWidth="1"/>
    <col min="25" max="25" width="7" style="1" bestFit="1" customWidth="1"/>
    <col min="26" max="27" width="8.28515625" style="1" bestFit="1" customWidth="1"/>
    <col min="28" max="29" width="7" style="1" bestFit="1" customWidth="1"/>
    <col min="30" max="30" width="8.28515625" style="1" bestFit="1" customWidth="1"/>
    <col min="31" max="32" width="7" style="1" bestFit="1" customWidth="1"/>
    <col min="33" max="33" width="8.28515625" style="1" bestFit="1" customWidth="1"/>
    <col min="34" max="34" width="7" style="1" bestFit="1" customWidth="1"/>
    <col min="35" max="36" width="8.28515625" style="1" bestFit="1" customWidth="1"/>
    <col min="37" max="38" width="7" style="1" bestFit="1" customWidth="1"/>
    <col min="39" max="39" width="8.28515625" style="1" bestFit="1" customWidth="1"/>
    <col min="40" max="40" width="7.85546875" style="1" customWidth="1"/>
    <col min="41" max="41" width="7" style="1" bestFit="1" customWidth="1"/>
    <col min="42" max="42" width="8.140625" style="1" bestFit="1" customWidth="1"/>
    <col min="43" max="43" width="7.85546875" style="1" bestFit="1" customWidth="1"/>
    <col min="44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16384" width="9.140625" style="1"/>
  </cols>
  <sheetData>
    <row r="1" spans="1:39" ht="36" x14ac:dyDescent="0.25">
      <c r="A1" s="113" t="s">
        <v>0</v>
      </c>
      <c r="B1" s="113"/>
      <c r="C1" s="113"/>
      <c r="D1" s="113"/>
      <c r="E1" s="114" t="s">
        <v>55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95" t="s">
        <v>2</v>
      </c>
      <c r="AH1" s="95"/>
      <c r="AI1" s="95"/>
      <c r="AJ1" s="95"/>
      <c r="AK1" s="95"/>
      <c r="AL1" s="95"/>
      <c r="AM1" s="95"/>
    </row>
    <row r="2" spans="1:39" ht="26.25" x14ac:dyDescent="0.25">
      <c r="A2" s="113" t="s">
        <v>3</v>
      </c>
      <c r="B2" s="113"/>
      <c r="C2" s="113"/>
      <c r="D2" s="113"/>
      <c r="E2" s="95" t="s">
        <v>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 t="s">
        <v>5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 t="s">
        <v>6</v>
      </c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</row>
    <row r="3" spans="1:39" ht="12.75" thickBot="1" x14ac:dyDescent="0.3"/>
    <row r="4" spans="1:39" ht="27.75" customHeight="1" thickBot="1" x14ac:dyDescent="0.3">
      <c r="D4" s="107" t="s">
        <v>7</v>
      </c>
      <c r="E4" s="108"/>
      <c r="F4" s="109"/>
      <c r="G4" s="110" t="s">
        <v>9</v>
      </c>
      <c r="H4" s="111"/>
      <c r="I4" s="112"/>
      <c r="J4" s="107" t="s">
        <v>11</v>
      </c>
      <c r="K4" s="108"/>
      <c r="L4" s="109"/>
    </row>
    <row r="5" spans="1:39" ht="27.75" customHeight="1" thickBot="1" x14ac:dyDescent="0.3">
      <c r="B5" s="2" t="s">
        <v>56</v>
      </c>
      <c r="C5" s="3" t="s">
        <v>12</v>
      </c>
      <c r="D5" s="4" t="s">
        <v>13</v>
      </c>
      <c r="E5" s="5" t="s">
        <v>14</v>
      </c>
      <c r="F5" s="6" t="s">
        <v>15</v>
      </c>
      <c r="G5" s="4" t="s">
        <v>13</v>
      </c>
      <c r="H5" s="5" t="s">
        <v>14</v>
      </c>
      <c r="I5" s="6" t="s">
        <v>15</v>
      </c>
      <c r="J5" s="4" t="s">
        <v>13</v>
      </c>
      <c r="K5" s="5" t="s">
        <v>14</v>
      </c>
      <c r="L5" s="6" t="s">
        <v>15</v>
      </c>
    </row>
    <row r="6" spans="1:39" ht="24.75" thickBot="1" x14ac:dyDescent="0.3">
      <c r="A6" s="96" t="s">
        <v>16</v>
      </c>
      <c r="B6" s="7" t="s">
        <v>17</v>
      </c>
      <c r="C6" s="8" t="s">
        <v>18</v>
      </c>
      <c r="D6" s="9">
        <v>35</v>
      </c>
      <c r="E6" s="10">
        <v>40</v>
      </c>
      <c r="F6" s="11">
        <v>45</v>
      </c>
      <c r="G6" s="12">
        <v>84</v>
      </c>
      <c r="H6" s="13">
        <v>100</v>
      </c>
      <c r="I6" s="14">
        <v>116</v>
      </c>
      <c r="J6" s="9">
        <v>180</v>
      </c>
      <c r="K6" s="10">
        <v>200</v>
      </c>
      <c r="L6" s="11">
        <v>220</v>
      </c>
    </row>
    <row r="7" spans="1:39" ht="15.75" thickBot="1" x14ac:dyDescent="0.3">
      <c r="A7" s="97"/>
      <c r="B7" s="7" t="s">
        <v>19</v>
      </c>
      <c r="C7" s="8" t="s">
        <v>20</v>
      </c>
      <c r="D7" s="15">
        <f>D6*0.0295</f>
        <v>1.0325</v>
      </c>
      <c r="E7" s="16">
        <f t="shared" ref="E7:L7" si="0">E6*0.0295</f>
        <v>1.18</v>
      </c>
      <c r="F7" s="17">
        <f t="shared" si="0"/>
        <v>1.3274999999999999</v>
      </c>
      <c r="G7" s="18">
        <f t="shared" si="0"/>
        <v>2.4779999999999998</v>
      </c>
      <c r="H7" s="19">
        <f t="shared" si="0"/>
        <v>2.9499999999999997</v>
      </c>
      <c r="I7" s="20">
        <f t="shared" si="0"/>
        <v>3.4219999999999997</v>
      </c>
      <c r="J7" s="15">
        <f t="shared" si="0"/>
        <v>5.31</v>
      </c>
      <c r="K7" s="16">
        <f t="shared" si="0"/>
        <v>5.8999999999999995</v>
      </c>
      <c r="L7" s="17">
        <f t="shared" si="0"/>
        <v>6.4899999999999993</v>
      </c>
    </row>
    <row r="8" spans="1:39" ht="24.75" thickBot="1" x14ac:dyDescent="0.3">
      <c r="A8" s="96" t="s">
        <v>21</v>
      </c>
      <c r="B8" s="7" t="s">
        <v>22</v>
      </c>
      <c r="C8" s="8" t="s">
        <v>23</v>
      </c>
      <c r="D8" s="21">
        <v>0.27</v>
      </c>
      <c r="E8" s="22">
        <v>0.3</v>
      </c>
      <c r="F8" s="23">
        <v>0.34</v>
      </c>
      <c r="G8" s="24">
        <v>0.5</v>
      </c>
      <c r="H8" s="25">
        <v>0.56999999999999995</v>
      </c>
      <c r="I8" s="26">
        <v>0.62</v>
      </c>
      <c r="J8" s="21">
        <v>0.7</v>
      </c>
      <c r="K8" s="22">
        <v>0.9</v>
      </c>
      <c r="L8" s="23">
        <v>1.1000000000000001</v>
      </c>
    </row>
    <row r="9" spans="1:39" ht="15.75" thickBot="1" x14ac:dyDescent="0.3">
      <c r="A9" s="97"/>
      <c r="B9" s="7" t="s">
        <v>24</v>
      </c>
      <c r="C9" s="8" t="s">
        <v>25</v>
      </c>
      <c r="D9" s="27">
        <f>D8*39.4</f>
        <v>10.638</v>
      </c>
      <c r="E9" s="28">
        <f t="shared" ref="E9:L9" si="1">E8*39.4</f>
        <v>11.819999999999999</v>
      </c>
      <c r="F9" s="29">
        <f t="shared" si="1"/>
        <v>13.396000000000001</v>
      </c>
      <c r="G9" s="30">
        <f t="shared" si="1"/>
        <v>19.7</v>
      </c>
      <c r="H9" s="31">
        <f t="shared" si="1"/>
        <v>22.457999999999998</v>
      </c>
      <c r="I9" s="32">
        <f t="shared" si="1"/>
        <v>24.427999999999997</v>
      </c>
      <c r="J9" s="27">
        <f t="shared" si="1"/>
        <v>27.58</v>
      </c>
      <c r="K9" s="28">
        <f t="shared" si="1"/>
        <v>35.46</v>
      </c>
      <c r="L9" s="29">
        <f t="shared" si="1"/>
        <v>43.34</v>
      </c>
    </row>
    <row r="10" spans="1:39" ht="15.75" thickBot="1" x14ac:dyDescent="0.3">
      <c r="A10" s="33" t="s">
        <v>26</v>
      </c>
      <c r="B10" s="98" t="s">
        <v>27</v>
      </c>
      <c r="C10" s="100" t="s">
        <v>28</v>
      </c>
      <c r="D10" s="34">
        <v>12</v>
      </c>
      <c r="E10" s="35">
        <v>23</v>
      </c>
      <c r="F10" s="36">
        <v>30</v>
      </c>
      <c r="G10" s="37">
        <v>25</v>
      </c>
      <c r="H10" s="38">
        <v>38</v>
      </c>
      <c r="I10" s="39">
        <v>51</v>
      </c>
      <c r="J10" s="34">
        <v>50</v>
      </c>
      <c r="K10" s="35">
        <v>70</v>
      </c>
      <c r="L10" s="36">
        <v>90</v>
      </c>
    </row>
    <row r="11" spans="1:39" ht="26.25" thickBot="1" x14ac:dyDescent="0.3">
      <c r="A11" s="40" t="s">
        <v>29</v>
      </c>
      <c r="B11" s="98"/>
      <c r="C11" s="100"/>
      <c r="D11" s="41"/>
      <c r="E11" s="42"/>
      <c r="F11" s="43"/>
      <c r="G11" s="44"/>
      <c r="H11" s="45"/>
      <c r="I11" s="46"/>
      <c r="J11" s="41"/>
      <c r="K11" s="42"/>
      <c r="L11" s="43"/>
    </row>
    <row r="12" spans="1:39" ht="15.75" thickBot="1" x14ac:dyDescent="0.3">
      <c r="A12" s="47" t="s">
        <v>30</v>
      </c>
      <c r="B12" s="99"/>
      <c r="C12" s="101"/>
      <c r="D12" s="41">
        <v>7</v>
      </c>
      <c r="E12" s="42">
        <v>16</v>
      </c>
      <c r="F12" s="43">
        <v>25</v>
      </c>
      <c r="G12" s="44">
        <v>25</v>
      </c>
      <c r="H12" s="45">
        <v>34</v>
      </c>
      <c r="I12" s="46">
        <v>45</v>
      </c>
      <c r="J12" s="41">
        <v>57</v>
      </c>
      <c r="K12" s="42">
        <v>77</v>
      </c>
      <c r="L12" s="43">
        <v>97</v>
      </c>
    </row>
    <row r="13" spans="1:39" ht="39.950000000000003" customHeight="1" x14ac:dyDescent="0.25">
      <c r="A13" s="33" t="s">
        <v>26</v>
      </c>
      <c r="B13" s="101" t="s">
        <v>31</v>
      </c>
      <c r="C13" s="101" t="s">
        <v>32</v>
      </c>
      <c r="D13" s="48">
        <f>D10*0.225</f>
        <v>2.7</v>
      </c>
      <c r="E13" s="49">
        <f t="shared" ref="E13:L13" si="2">E10*0.225</f>
        <v>5.1749999999999998</v>
      </c>
      <c r="F13" s="50">
        <f t="shared" si="2"/>
        <v>6.75</v>
      </c>
      <c r="G13" s="51">
        <f t="shared" si="2"/>
        <v>5.625</v>
      </c>
      <c r="H13" s="52">
        <f t="shared" si="2"/>
        <v>8.5500000000000007</v>
      </c>
      <c r="I13" s="53">
        <f t="shared" si="2"/>
        <v>11.475</v>
      </c>
      <c r="J13" s="48">
        <f t="shared" si="2"/>
        <v>11.25</v>
      </c>
      <c r="K13" s="49">
        <f t="shared" si="2"/>
        <v>15.75</v>
      </c>
      <c r="L13" s="50">
        <f t="shared" si="2"/>
        <v>20.25</v>
      </c>
    </row>
    <row r="14" spans="1:39" ht="25.5" x14ac:dyDescent="0.25">
      <c r="A14" s="40" t="s">
        <v>29</v>
      </c>
      <c r="B14" s="102"/>
      <c r="C14" s="102"/>
      <c r="D14" s="41"/>
      <c r="E14" s="42"/>
      <c r="F14" s="43"/>
      <c r="G14" s="44"/>
      <c r="H14" s="45"/>
      <c r="I14" s="46"/>
      <c r="J14" s="41"/>
      <c r="K14" s="42"/>
      <c r="L14" s="43"/>
    </row>
    <row r="15" spans="1:39" ht="15.75" thickBot="1" x14ac:dyDescent="0.3">
      <c r="A15" s="54" t="s">
        <v>30</v>
      </c>
      <c r="B15" s="103"/>
      <c r="C15" s="103"/>
      <c r="D15" s="55">
        <f>D12*0.225</f>
        <v>1.575</v>
      </c>
      <c r="E15" s="56">
        <f t="shared" ref="E15:L15" si="3">E12*0.225</f>
        <v>3.6</v>
      </c>
      <c r="F15" s="57">
        <f t="shared" si="3"/>
        <v>5.625</v>
      </c>
      <c r="G15" s="58">
        <f t="shared" si="3"/>
        <v>5.625</v>
      </c>
      <c r="H15" s="59">
        <f t="shared" si="3"/>
        <v>7.65</v>
      </c>
      <c r="I15" s="60">
        <f t="shared" si="3"/>
        <v>10.125</v>
      </c>
      <c r="J15" s="55">
        <f t="shared" si="3"/>
        <v>12.825000000000001</v>
      </c>
      <c r="K15" s="56">
        <f t="shared" si="3"/>
        <v>17.324999999999999</v>
      </c>
      <c r="L15" s="57">
        <f t="shared" si="3"/>
        <v>21.824999999999999</v>
      </c>
    </row>
    <row r="16" spans="1:39" ht="15.75" thickBot="1" x14ac:dyDescent="0.3">
      <c r="A16" s="61" t="s">
        <v>26</v>
      </c>
      <c r="B16" s="104" t="s">
        <v>33</v>
      </c>
      <c r="C16" s="103" t="s">
        <v>34</v>
      </c>
      <c r="D16" s="41">
        <v>21</v>
      </c>
      <c r="E16" s="62">
        <v>34</v>
      </c>
      <c r="F16" s="43">
        <v>50</v>
      </c>
      <c r="G16" s="44">
        <v>38</v>
      </c>
      <c r="H16" s="63">
        <v>50</v>
      </c>
      <c r="I16" s="46">
        <v>62</v>
      </c>
      <c r="J16" s="41">
        <v>25</v>
      </c>
      <c r="K16" s="62">
        <v>35</v>
      </c>
      <c r="L16" s="43">
        <v>50</v>
      </c>
    </row>
    <row r="17" spans="1:38" ht="15.75" thickBot="1" x14ac:dyDescent="0.3">
      <c r="A17" s="40" t="s">
        <v>35</v>
      </c>
      <c r="B17" s="105"/>
      <c r="C17" s="100"/>
      <c r="D17" s="41"/>
      <c r="E17" s="62"/>
      <c r="F17" s="43"/>
      <c r="G17" s="44"/>
      <c r="H17" s="63"/>
      <c r="I17" s="46"/>
      <c r="J17" s="41"/>
      <c r="K17" s="62"/>
      <c r="L17" s="43"/>
    </row>
    <row r="18" spans="1:38" ht="15.75" thickBot="1" x14ac:dyDescent="0.3">
      <c r="A18" s="47" t="s">
        <v>30</v>
      </c>
      <c r="B18" s="106"/>
      <c r="C18" s="100"/>
      <c r="D18" s="41">
        <v>35</v>
      </c>
      <c r="E18" s="62">
        <v>51</v>
      </c>
      <c r="F18" s="43">
        <v>65</v>
      </c>
      <c r="G18" s="44">
        <v>40</v>
      </c>
      <c r="H18" s="63">
        <v>52</v>
      </c>
      <c r="I18" s="46">
        <v>64</v>
      </c>
      <c r="J18" s="41">
        <v>33</v>
      </c>
      <c r="K18" s="62">
        <v>45</v>
      </c>
      <c r="L18" s="43">
        <v>60</v>
      </c>
    </row>
    <row r="19" spans="1:38" ht="48.75" thickBot="1" x14ac:dyDescent="0.3">
      <c r="A19" s="64" t="s">
        <v>36</v>
      </c>
      <c r="B19" s="65" t="s">
        <v>37</v>
      </c>
      <c r="C19" s="8" t="s">
        <v>34</v>
      </c>
      <c r="D19" s="66"/>
      <c r="E19" s="67"/>
      <c r="F19" s="68"/>
      <c r="G19" s="69"/>
      <c r="H19" s="70"/>
      <c r="I19" s="71"/>
      <c r="J19" s="66"/>
      <c r="K19" s="67"/>
      <c r="L19" s="68"/>
    </row>
    <row r="20" spans="1:38" ht="48.75" thickBot="1" x14ac:dyDescent="0.3">
      <c r="A20" s="64" t="s">
        <v>38</v>
      </c>
      <c r="B20" s="65" t="s">
        <v>37</v>
      </c>
      <c r="C20" s="8" t="s">
        <v>34</v>
      </c>
      <c r="D20" s="66"/>
      <c r="E20" s="67"/>
      <c r="F20" s="68"/>
      <c r="G20" s="69"/>
      <c r="H20" s="70"/>
      <c r="I20" s="71"/>
      <c r="J20" s="66"/>
      <c r="K20" s="67"/>
      <c r="L20" s="68"/>
    </row>
    <row r="21" spans="1:38" ht="26.25" thickBot="1" x14ac:dyDescent="0.3">
      <c r="A21" s="64" t="s">
        <v>39</v>
      </c>
      <c r="B21" s="72" t="s">
        <v>40</v>
      </c>
      <c r="C21" s="8" t="s">
        <v>41</v>
      </c>
      <c r="D21" s="66">
        <v>300</v>
      </c>
      <c r="E21" s="67">
        <v>400</v>
      </c>
      <c r="F21" s="68">
        <v>500</v>
      </c>
      <c r="G21" s="69">
        <v>110</v>
      </c>
      <c r="H21" s="70">
        <v>150</v>
      </c>
      <c r="I21" s="71">
        <v>190</v>
      </c>
      <c r="J21" s="66">
        <v>30</v>
      </c>
      <c r="K21" s="67">
        <v>70</v>
      </c>
      <c r="L21" s="68">
        <v>120</v>
      </c>
    </row>
    <row r="22" spans="1:38" ht="26.25" thickBot="1" x14ac:dyDescent="0.3">
      <c r="A22" s="64" t="s">
        <v>42</v>
      </c>
      <c r="B22" s="72" t="s">
        <v>43</v>
      </c>
      <c r="C22" s="8" t="s">
        <v>44</v>
      </c>
      <c r="D22" s="73">
        <f t="shared" ref="D22:L22" si="4">D21*0.1968426</f>
        <v>59.052779999999998</v>
      </c>
      <c r="E22" s="74">
        <f t="shared" si="4"/>
        <v>78.737040000000007</v>
      </c>
      <c r="F22" s="75">
        <f t="shared" si="4"/>
        <v>98.421300000000002</v>
      </c>
      <c r="G22" s="76">
        <f t="shared" si="4"/>
        <v>21.652685999999999</v>
      </c>
      <c r="H22" s="77">
        <f t="shared" si="4"/>
        <v>29.526389999999999</v>
      </c>
      <c r="I22" s="78">
        <f t="shared" si="4"/>
        <v>37.400094000000003</v>
      </c>
      <c r="J22" s="73">
        <f t="shared" si="4"/>
        <v>5.905278</v>
      </c>
      <c r="K22" s="74">
        <f t="shared" si="4"/>
        <v>13.778982000000001</v>
      </c>
      <c r="L22" s="75">
        <f t="shared" si="4"/>
        <v>23.621112</v>
      </c>
    </row>
    <row r="23" spans="1:38" ht="24.75" thickBot="1" x14ac:dyDescent="0.3">
      <c r="A23" s="64" t="s">
        <v>45</v>
      </c>
      <c r="B23" s="7" t="s">
        <v>46</v>
      </c>
      <c r="C23" s="8" t="s">
        <v>34</v>
      </c>
      <c r="D23" s="66"/>
      <c r="E23" s="67"/>
      <c r="F23" s="68"/>
      <c r="G23" s="69"/>
      <c r="H23" s="70"/>
      <c r="I23" s="71"/>
      <c r="J23" s="66"/>
      <c r="K23" s="67"/>
      <c r="L23" s="68"/>
    </row>
    <row r="24" spans="1:38" ht="26.25" thickBot="1" x14ac:dyDescent="0.3">
      <c r="A24" s="64" t="s">
        <v>47</v>
      </c>
      <c r="B24" s="79" t="s">
        <v>48</v>
      </c>
      <c r="C24" s="80" t="s">
        <v>49</v>
      </c>
      <c r="D24" s="66"/>
      <c r="E24" s="67"/>
      <c r="F24" s="68"/>
      <c r="G24" s="69"/>
      <c r="H24" s="70"/>
      <c r="I24" s="71"/>
      <c r="J24" s="66"/>
      <c r="K24" s="67"/>
      <c r="L24" s="68"/>
    </row>
    <row r="25" spans="1:38" ht="26.25" thickBot="1" x14ac:dyDescent="0.3">
      <c r="A25" s="64" t="s">
        <v>57</v>
      </c>
      <c r="B25" s="2"/>
      <c r="C25" s="81" t="s">
        <v>50</v>
      </c>
      <c r="D25" s="82"/>
      <c r="E25" s="83"/>
      <c r="F25" s="84"/>
      <c r="G25" s="91">
        <v>15</v>
      </c>
      <c r="H25" s="92">
        <v>20</v>
      </c>
      <c r="I25" s="93">
        <v>30</v>
      </c>
      <c r="J25" s="88">
        <v>15</v>
      </c>
      <c r="K25" s="89">
        <v>20</v>
      </c>
      <c r="L25" s="90">
        <v>30</v>
      </c>
    </row>
    <row r="29" spans="1:38" x14ac:dyDescent="0.25">
      <c r="AE29" s="94" t="s">
        <v>51</v>
      </c>
      <c r="AF29" s="94"/>
      <c r="AG29" s="94"/>
      <c r="AH29" s="94"/>
      <c r="AI29" s="94" t="s">
        <v>52</v>
      </c>
      <c r="AJ29" s="94"/>
      <c r="AK29" s="94"/>
      <c r="AL29" s="94"/>
    </row>
    <row r="30" spans="1:38" x14ac:dyDescent="0.25">
      <c r="AE30" s="94"/>
      <c r="AF30" s="94"/>
      <c r="AG30" s="94"/>
      <c r="AH30" s="94"/>
      <c r="AI30" s="94"/>
      <c r="AJ30" s="94"/>
      <c r="AK30" s="94"/>
      <c r="AL30" s="94"/>
    </row>
    <row r="31" spans="1:38" x14ac:dyDescent="0.25">
      <c r="AE31" s="94"/>
      <c r="AF31" s="94"/>
      <c r="AG31" s="94"/>
      <c r="AH31" s="94"/>
      <c r="AI31" s="94"/>
      <c r="AJ31" s="94"/>
      <c r="AK31" s="94"/>
      <c r="AL31" s="94"/>
    </row>
    <row r="32" spans="1:38" x14ac:dyDescent="0.25">
      <c r="AE32" s="95" t="s">
        <v>53</v>
      </c>
      <c r="AF32" s="95"/>
      <c r="AG32" s="95"/>
      <c r="AH32" s="95"/>
      <c r="AI32" s="95" t="s">
        <v>54</v>
      </c>
      <c r="AJ32" s="95"/>
      <c r="AK32" s="95"/>
      <c r="AL32" s="95"/>
    </row>
    <row r="33" spans="31:38" x14ac:dyDescent="0.25">
      <c r="AE33" s="95"/>
      <c r="AF33" s="95"/>
      <c r="AG33" s="95"/>
      <c r="AH33" s="95"/>
      <c r="AI33" s="95"/>
      <c r="AJ33" s="95"/>
      <c r="AK33" s="95"/>
      <c r="AL33" s="95"/>
    </row>
    <row r="34" spans="31:38" x14ac:dyDescent="0.25">
      <c r="AE34" s="95"/>
      <c r="AF34" s="95"/>
      <c r="AG34" s="95"/>
      <c r="AH34" s="95"/>
      <c r="AI34" s="95"/>
      <c r="AJ34" s="95"/>
      <c r="AK34" s="95"/>
      <c r="AL34" s="95"/>
    </row>
  </sheetData>
  <mergeCells count="22">
    <mergeCell ref="B10:B12"/>
    <mergeCell ref="C10:C12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A6:A7"/>
    <mergeCell ref="A8:A9"/>
    <mergeCell ref="AE32:AH34"/>
    <mergeCell ref="AI32:AL34"/>
    <mergeCell ref="B13:B15"/>
    <mergeCell ref="C13:C15"/>
    <mergeCell ref="B16:B18"/>
    <mergeCell ref="C16:C18"/>
    <mergeCell ref="AE29:AH31"/>
    <mergeCell ref="AI29:A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PBT Pure MB</vt:lpstr>
      <vt:lpstr>PBT Cal. 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2021-12-20T10:34:57Z</dcterms:modified>
</cp:coreProperties>
</file>